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2" sheetId="2" r:id="rId1"/>
    <sheet name="Sheet11" sheetId="13" r:id="rId2"/>
    <sheet name="Sheet3" sheetId="3" r:id="rId3"/>
    <sheet name="Sheet4" sheetId="4" r:id="rId4"/>
    <sheet name="Sheet12" sheetId="12" r:id="rId5"/>
  </sheets>
  <calcPr calcId="144525"/>
</workbook>
</file>

<file path=xl/sharedStrings.xml><?xml version="1.0" encoding="utf-8"?>
<sst xmlns="http://schemas.openxmlformats.org/spreadsheetml/2006/main" count="170" uniqueCount="71">
  <si>
    <t>取消药品加成减少收入补助</t>
  </si>
  <si>
    <t>单位</t>
  </si>
  <si>
    <t>2018年度药品收入</t>
  </si>
  <si>
    <t>政策性亏损</t>
  </si>
  <si>
    <t>财政补助</t>
  </si>
  <si>
    <t>市中心医院</t>
  </si>
  <si>
    <t>市第一中医医院</t>
  </si>
  <si>
    <t>市妇幼保健院</t>
  </si>
  <si>
    <t>市第四人民医院</t>
  </si>
  <si>
    <t>市第五人民医院</t>
  </si>
  <si>
    <t>医专附属医院</t>
  </si>
  <si>
    <t>合　计</t>
  </si>
  <si>
    <t>市直公立医院资金安排计算汇总表</t>
  </si>
  <si>
    <t>单位：</t>
  </si>
  <si>
    <t>万元</t>
  </si>
  <si>
    <t>成本支出补助</t>
  </si>
  <si>
    <t>重点学科等政策倾斜</t>
  </si>
  <si>
    <t>重点工作推进</t>
  </si>
  <si>
    <t>绩效评价</t>
  </si>
  <si>
    <t>市级资金</t>
  </si>
  <si>
    <t>中央及省级资金</t>
  </si>
  <si>
    <t>应拨款</t>
  </si>
  <si>
    <t>已预拨款</t>
  </si>
  <si>
    <t>本次拨付</t>
  </si>
  <si>
    <t>医专附属口腔医院</t>
  </si>
  <si>
    <t>赫山区</t>
  </si>
  <si>
    <t>资阳区</t>
  </si>
  <si>
    <t>大通湖区</t>
  </si>
  <si>
    <t>卫健委</t>
  </si>
  <si>
    <t>重点学科建设、中医及专科政策倾斜</t>
  </si>
  <si>
    <t>　单　　位</t>
  </si>
  <si>
    <t>重点学科</t>
  </si>
  <si>
    <t>政策倾斜</t>
  </si>
  <si>
    <t>三级医院创建</t>
  </si>
  <si>
    <t>残废人康复</t>
  </si>
  <si>
    <t>心理卫生</t>
  </si>
  <si>
    <t>小计</t>
  </si>
  <si>
    <t>－</t>
  </si>
  <si>
    <t>益阳医专附属口腔医院</t>
  </si>
  <si>
    <t>基本药物配备使用</t>
  </si>
  <si>
    <t>临床路径</t>
  </si>
  <si>
    <t>医联体建设</t>
  </si>
  <si>
    <t>现代医院管理制度</t>
  </si>
  <si>
    <t>日常工作</t>
  </si>
  <si>
    <t>财务审计</t>
  </si>
  <si>
    <t>合计</t>
  </si>
  <si>
    <t>品规达标</t>
  </si>
  <si>
    <t>金额达标</t>
  </si>
  <si>
    <t>试点</t>
  </si>
  <si>
    <t>薪酬制度</t>
  </si>
  <si>
    <t>医改视频</t>
  </si>
  <si>
    <t>数据统计</t>
  </si>
  <si>
    <t>台帐</t>
  </si>
  <si>
    <t>典型信息</t>
  </si>
  <si>
    <t>市卫生健康委</t>
  </si>
  <si>
    <t>益阳市2019年市直公立医院综合改革核心指标实现情况记分表</t>
  </si>
  <si>
    <t>医占比</t>
  </si>
  <si>
    <t>药占比</t>
  </si>
  <si>
    <t>门诊次均费用</t>
  </si>
  <si>
    <t>住院床日费用</t>
  </si>
  <si>
    <t>卫生材料消耗</t>
  </si>
  <si>
    <t>重点药品监控</t>
  </si>
  <si>
    <t>总会计师设置</t>
  </si>
  <si>
    <t>大型设备购置报批</t>
  </si>
  <si>
    <t>财务信息公开</t>
  </si>
  <si>
    <t>医改台帐信息报送</t>
  </si>
  <si>
    <t>按程序出台医院章程</t>
  </si>
  <si>
    <t>薪酬制度改革</t>
  </si>
  <si>
    <t>实得分</t>
  </si>
  <si>
    <t>应得分</t>
  </si>
  <si>
    <t>标化分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</si>
</sst>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3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5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13" borderId="16" applyNumberFormat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37" fillId="30" borderId="17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7" fontId="0" fillId="0" borderId="1" xfId="0" applyNumberFormat="1" applyBorder="1">
      <alignment vertical="center"/>
    </xf>
    <xf numFmtId="177" fontId="4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177" fontId="5" fillId="0" borderId="1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7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topLeftCell="A4" workbookViewId="0">
      <selection activeCell="F10" sqref="F10"/>
    </sheetView>
  </sheetViews>
  <sheetFormatPr defaultColWidth="9" defaultRowHeight="13.5" outlineLevelCol="3"/>
  <cols>
    <col min="1" max="4" width="31.3666666666667" customWidth="1"/>
  </cols>
  <sheetData>
    <row r="1" ht="57" customHeight="1" spans="1:4">
      <c r="A1" s="46" t="s">
        <v>0</v>
      </c>
      <c r="B1" s="46"/>
      <c r="C1" s="46"/>
      <c r="D1" s="46"/>
    </row>
    <row r="2" spans="1:4">
      <c r="A2" s="47" t="s">
        <v>1</v>
      </c>
      <c r="B2" s="48" t="s">
        <v>2</v>
      </c>
      <c r="C2" s="48" t="s">
        <v>3</v>
      </c>
      <c r="D2" s="48" t="s">
        <v>4</v>
      </c>
    </row>
    <row r="3" spans="1:4">
      <c r="A3" s="47"/>
      <c r="B3" s="48"/>
      <c r="C3" s="48"/>
      <c r="D3" s="48"/>
    </row>
    <row r="4" ht="57" customHeight="1" spans="1:4">
      <c r="A4" s="33" t="s">
        <v>5</v>
      </c>
      <c r="B4" s="49">
        <v>30473</v>
      </c>
      <c r="C4" s="50">
        <f t="shared" ref="C4:C9" si="0">B4*0.15</f>
        <v>4570.95</v>
      </c>
      <c r="D4" s="50">
        <f>400*C4/6258.39</f>
        <v>292.148619692924</v>
      </c>
    </row>
    <row r="5" ht="57" customHeight="1" spans="1:4">
      <c r="A5" s="33" t="s">
        <v>6</v>
      </c>
      <c r="B5" s="50">
        <v>4869.589738</v>
      </c>
      <c r="C5" s="50">
        <f t="shared" si="0"/>
        <v>730.4384607</v>
      </c>
      <c r="D5" s="50">
        <f t="shared" ref="D5:D10" si="1">400*C5/6258.39</f>
        <v>46.6853910159003</v>
      </c>
    </row>
    <row r="6" ht="57" customHeight="1" spans="1:4">
      <c r="A6" s="33" t="s">
        <v>7</v>
      </c>
      <c r="B6" s="50">
        <v>836</v>
      </c>
      <c r="C6" s="50">
        <f t="shared" si="0"/>
        <v>125.4</v>
      </c>
      <c r="D6" s="50">
        <f t="shared" si="1"/>
        <v>8.0148408776059</v>
      </c>
    </row>
    <row r="7" ht="57" customHeight="1" spans="1:4">
      <c r="A7" s="33" t="s">
        <v>8</v>
      </c>
      <c r="B7" s="50">
        <v>2314.22</v>
      </c>
      <c r="C7" s="50">
        <f t="shared" si="0"/>
        <v>347.133</v>
      </c>
      <c r="D7" s="50">
        <f t="shared" si="1"/>
        <v>22.1867285356138</v>
      </c>
    </row>
    <row r="8" ht="57" customHeight="1" spans="1:4">
      <c r="A8" s="33" t="s">
        <v>9</v>
      </c>
      <c r="B8" s="50">
        <v>522.53</v>
      </c>
      <c r="C8" s="50">
        <f t="shared" si="0"/>
        <v>78.3795</v>
      </c>
      <c r="D8" s="50">
        <f t="shared" si="1"/>
        <v>5.00956316241078</v>
      </c>
    </row>
    <row r="9" ht="57" customHeight="1" spans="1:4">
      <c r="A9" s="33" t="s">
        <v>10</v>
      </c>
      <c r="B9" s="50">
        <v>2707.24</v>
      </c>
      <c r="C9" s="50">
        <f t="shared" si="0"/>
        <v>406.086</v>
      </c>
      <c r="D9" s="50">
        <f t="shared" si="1"/>
        <v>25.9546624611122</v>
      </c>
    </row>
    <row r="10" ht="57" customHeight="1" spans="1:4">
      <c r="A10" s="35" t="s">
        <v>11</v>
      </c>
      <c r="B10" s="50">
        <f>SUM(B4:B9)</f>
        <v>41722.579738</v>
      </c>
      <c r="C10" s="50">
        <f>SUM(C4:C9)</f>
        <v>6258.3869607</v>
      </c>
      <c r="D10" s="50">
        <f t="shared" si="1"/>
        <v>399.999805745567</v>
      </c>
    </row>
  </sheetData>
  <mergeCells count="5">
    <mergeCell ref="A1:D1"/>
    <mergeCell ref="A2:A3"/>
    <mergeCell ref="B2:B3"/>
    <mergeCell ref="C2:C3"/>
    <mergeCell ref="D2:D3"/>
  </mergeCell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G18" sqref="G18"/>
    </sheetView>
  </sheetViews>
  <sheetFormatPr defaultColWidth="9" defaultRowHeight="13.5"/>
  <cols>
    <col min="1" max="1" width="15.8166666666667" style="37" customWidth="1"/>
    <col min="2" max="9" width="11.6333333333333" customWidth="1"/>
    <col min="10" max="10" width="11.6333333333333" style="22" customWidth="1"/>
    <col min="11" max="11" width="11.6333333333333" customWidth="1"/>
  </cols>
  <sheetData>
    <row r="1" ht="44" customHeight="1" spans="1:11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17" customHeight="1" spans="1:11">
      <c r="A2" s="29"/>
      <c r="B2" s="29"/>
      <c r="C2" s="29"/>
      <c r="D2" s="29"/>
      <c r="E2" s="29"/>
      <c r="F2" s="29"/>
      <c r="G2" s="29"/>
      <c r="H2" s="29"/>
      <c r="I2" s="29"/>
      <c r="J2" s="44" t="s">
        <v>13</v>
      </c>
      <c r="K2" s="45" t="s">
        <v>14</v>
      </c>
    </row>
    <row r="3" s="36" customFormat="1" ht="38" customHeight="1" spans="1:11">
      <c r="A3" s="38" t="s">
        <v>1</v>
      </c>
      <c r="B3" s="39" t="s">
        <v>0</v>
      </c>
      <c r="C3" s="39" t="s">
        <v>15</v>
      </c>
      <c r="D3" s="39" t="s">
        <v>16</v>
      </c>
      <c r="E3" s="39" t="s">
        <v>17</v>
      </c>
      <c r="F3" s="39" t="s">
        <v>18</v>
      </c>
      <c r="G3" s="39" t="s">
        <v>19</v>
      </c>
      <c r="H3" s="39" t="s">
        <v>20</v>
      </c>
      <c r="I3" s="39" t="s">
        <v>21</v>
      </c>
      <c r="J3" s="39" t="s">
        <v>22</v>
      </c>
      <c r="K3" s="39" t="s">
        <v>23</v>
      </c>
    </row>
    <row r="4" ht="32" customHeight="1" spans="1:11">
      <c r="A4" s="40" t="s">
        <v>5</v>
      </c>
      <c r="B4" s="41">
        <v>292.148619692924</v>
      </c>
      <c r="C4" s="41"/>
      <c r="D4" s="42">
        <v>12</v>
      </c>
      <c r="E4" s="21">
        <v>25.5</v>
      </c>
      <c r="F4" s="41">
        <v>7.86965391541865</v>
      </c>
      <c r="G4" s="41">
        <f>SUM(B4:F4)</f>
        <v>337.518273608343</v>
      </c>
      <c r="H4" s="41">
        <v>173.726535158976</v>
      </c>
      <c r="I4" s="41">
        <f t="shared" ref="I4:I9" si="0">SUM(G4:H4)</f>
        <v>511.244808767319</v>
      </c>
      <c r="J4" s="41">
        <v>135.66</v>
      </c>
      <c r="K4" s="41">
        <f t="shared" ref="K4:K9" si="1">I4-J4</f>
        <v>375.584808767319</v>
      </c>
    </row>
    <row r="5" ht="32" customHeight="1" spans="1:11">
      <c r="A5" s="40" t="s">
        <v>6</v>
      </c>
      <c r="B5" s="41">
        <v>46.6853910159003</v>
      </c>
      <c r="C5" s="41">
        <v>26.66</v>
      </c>
      <c r="D5" s="42">
        <v>86</v>
      </c>
      <c r="E5" s="21">
        <v>23.5</v>
      </c>
      <c r="F5" s="41">
        <v>9.51049829543499</v>
      </c>
      <c r="G5" s="41">
        <f t="shared" ref="G5:G14" si="2">SUM(B5:F5)</f>
        <v>192.355889311335</v>
      </c>
      <c r="H5" s="41">
        <v>111.415420309657</v>
      </c>
      <c r="I5" s="41">
        <f t="shared" si="0"/>
        <v>303.771309620992</v>
      </c>
      <c r="J5" s="41">
        <v>91.46</v>
      </c>
      <c r="K5" s="41">
        <f t="shared" si="1"/>
        <v>212.311309620992</v>
      </c>
    </row>
    <row r="6" ht="32" customHeight="1" spans="1:11">
      <c r="A6" s="40" t="s">
        <v>7</v>
      </c>
      <c r="B6" s="41">
        <v>8.0148408776059</v>
      </c>
      <c r="C6" s="41">
        <v>18.5</v>
      </c>
      <c r="D6" s="42">
        <v>32</v>
      </c>
      <c r="E6" s="21">
        <v>8</v>
      </c>
      <c r="F6" s="41">
        <v>7.62984930154315</v>
      </c>
      <c r="G6" s="41">
        <f t="shared" si="2"/>
        <v>74.1446901791491</v>
      </c>
      <c r="H6" s="41">
        <v>81.6401857725066</v>
      </c>
      <c r="I6" s="41">
        <f t="shared" si="0"/>
        <v>155.784875951656</v>
      </c>
      <c r="J6" s="41">
        <v>72.98</v>
      </c>
      <c r="K6" s="41">
        <f t="shared" si="1"/>
        <v>82.8048759516556</v>
      </c>
    </row>
    <row r="7" ht="32" customHeight="1" spans="1:11">
      <c r="A7" s="40" t="s">
        <v>8</v>
      </c>
      <c r="B7" s="41">
        <v>22.1867285356138</v>
      </c>
      <c r="C7" s="41">
        <v>67.01</v>
      </c>
      <c r="D7" s="42">
        <v>54</v>
      </c>
      <c r="E7" s="21">
        <v>23</v>
      </c>
      <c r="F7" s="41">
        <v>10.0994492197</v>
      </c>
      <c r="G7" s="41">
        <f t="shared" si="2"/>
        <v>176.296177755314</v>
      </c>
      <c r="H7" s="41">
        <v>88.6981324752325</v>
      </c>
      <c r="I7" s="41">
        <f t="shared" si="0"/>
        <v>264.994310230546</v>
      </c>
      <c r="J7" s="41">
        <v>94.48</v>
      </c>
      <c r="K7" s="41">
        <f t="shared" si="1"/>
        <v>170.514310230546</v>
      </c>
    </row>
    <row r="8" ht="32" customHeight="1" spans="1:11">
      <c r="A8" s="40" t="s">
        <v>9</v>
      </c>
      <c r="B8" s="41">
        <v>5.00956316241078</v>
      </c>
      <c r="C8" s="41">
        <v>50.18</v>
      </c>
      <c r="D8" s="42">
        <v>33</v>
      </c>
      <c r="E8" s="21">
        <v>3</v>
      </c>
      <c r="F8" s="41">
        <v>7.55733656787338</v>
      </c>
      <c r="G8" s="41">
        <f t="shared" si="2"/>
        <v>98.7468997302842</v>
      </c>
      <c r="H8" s="41">
        <v>69.5801712423307</v>
      </c>
      <c r="I8" s="41">
        <f t="shared" si="0"/>
        <v>168.327070972615</v>
      </c>
      <c r="J8" s="41">
        <v>51.55</v>
      </c>
      <c r="K8" s="41">
        <f t="shared" si="1"/>
        <v>116.777070972615</v>
      </c>
    </row>
    <row r="9" ht="32" customHeight="1" spans="1:11">
      <c r="A9" s="40" t="s">
        <v>10</v>
      </c>
      <c r="B9" s="41">
        <v>25.9546624611122</v>
      </c>
      <c r="C9" s="41">
        <v>37.65</v>
      </c>
      <c r="D9" s="42">
        <v>23</v>
      </c>
      <c r="E9" s="21">
        <v>2</v>
      </c>
      <c r="F9" s="41">
        <v>7.33371454206833</v>
      </c>
      <c r="G9" s="41">
        <f t="shared" si="2"/>
        <v>95.9383770031805</v>
      </c>
      <c r="H9" s="41">
        <v>85.4171399374783</v>
      </c>
      <c r="I9" s="41">
        <f t="shared" si="0"/>
        <v>181.355516940659</v>
      </c>
      <c r="J9" s="41">
        <v>53.83</v>
      </c>
      <c r="K9" s="41">
        <f t="shared" si="1"/>
        <v>127.525516940659</v>
      </c>
    </row>
    <row r="10" ht="32" customHeight="1" spans="1:11">
      <c r="A10" s="40" t="s">
        <v>24</v>
      </c>
      <c r="B10" s="41"/>
      <c r="C10" s="41"/>
      <c r="D10" s="42">
        <v>10</v>
      </c>
      <c r="E10" s="21"/>
      <c r="F10" s="41"/>
      <c r="G10" s="41">
        <f t="shared" si="2"/>
        <v>10</v>
      </c>
      <c r="H10" s="41"/>
      <c r="I10" s="41">
        <v>10</v>
      </c>
      <c r="J10" s="41">
        <v>0</v>
      </c>
      <c r="K10" s="41">
        <v>10</v>
      </c>
    </row>
    <row r="11" ht="32" customHeight="1" spans="1:11">
      <c r="A11" s="40" t="s">
        <v>25</v>
      </c>
      <c r="B11" s="41"/>
      <c r="C11" s="41"/>
      <c r="D11" s="42"/>
      <c r="E11" s="42"/>
      <c r="F11" s="41"/>
      <c r="G11" s="41">
        <f t="shared" si="2"/>
        <v>0</v>
      </c>
      <c r="H11" s="41">
        <v>155.36</v>
      </c>
      <c r="I11" s="41">
        <v>155.36</v>
      </c>
      <c r="J11" s="41">
        <v>124.16</v>
      </c>
      <c r="K11" s="41">
        <v>31.2</v>
      </c>
    </row>
    <row r="12" ht="32" customHeight="1" spans="1:11">
      <c r="A12" s="40" t="s">
        <v>26</v>
      </c>
      <c r="B12" s="41"/>
      <c r="C12" s="41"/>
      <c r="D12" s="42"/>
      <c r="E12" s="42"/>
      <c r="F12" s="41"/>
      <c r="G12" s="41">
        <f t="shared" si="2"/>
        <v>0</v>
      </c>
      <c r="H12" s="41">
        <v>128.72</v>
      </c>
      <c r="I12" s="41">
        <v>128.72</v>
      </c>
      <c r="J12" s="41">
        <v>106.29</v>
      </c>
      <c r="K12" s="41">
        <v>22.43</v>
      </c>
    </row>
    <row r="13" ht="32" customHeight="1" spans="1:11">
      <c r="A13" s="40" t="s">
        <v>27</v>
      </c>
      <c r="B13" s="41"/>
      <c r="C13" s="41"/>
      <c r="D13" s="42"/>
      <c r="E13" s="42"/>
      <c r="F13" s="41"/>
      <c r="G13" s="41">
        <f t="shared" si="2"/>
        <v>0</v>
      </c>
      <c r="H13" s="41">
        <v>30</v>
      </c>
      <c r="I13" s="41">
        <v>30</v>
      </c>
      <c r="J13" s="41"/>
      <c r="K13" s="41">
        <v>30</v>
      </c>
    </row>
    <row r="14" ht="32" customHeight="1" spans="1:11">
      <c r="A14" s="40" t="s">
        <v>28</v>
      </c>
      <c r="B14" s="41"/>
      <c r="C14" s="41"/>
      <c r="D14" s="42"/>
      <c r="E14" s="42">
        <v>15</v>
      </c>
      <c r="F14" s="41"/>
      <c r="G14" s="41">
        <f t="shared" si="2"/>
        <v>15</v>
      </c>
      <c r="H14" s="41"/>
      <c r="I14" s="41">
        <v>15</v>
      </c>
      <c r="J14" s="41"/>
      <c r="K14" s="41">
        <v>15</v>
      </c>
    </row>
    <row r="15" ht="32" customHeight="1" spans="1:11">
      <c r="A15" s="43" t="s">
        <v>11</v>
      </c>
      <c r="B15" s="41">
        <f>SUM(B4:B14)</f>
        <v>399.999805745567</v>
      </c>
      <c r="C15" s="41">
        <f t="shared" ref="C15:K15" si="3">SUM(C4:C14)</f>
        <v>200</v>
      </c>
      <c r="D15" s="41">
        <f t="shared" si="3"/>
        <v>250</v>
      </c>
      <c r="E15" s="41">
        <f t="shared" si="3"/>
        <v>100</v>
      </c>
      <c r="F15" s="41">
        <f t="shared" si="3"/>
        <v>50.0005018420385</v>
      </c>
      <c r="G15" s="41">
        <f>SUM(G4:G14)</f>
        <v>1000.00030758761</v>
      </c>
      <c r="H15" s="41">
        <f t="shared" si="3"/>
        <v>924.557584896181</v>
      </c>
      <c r="I15" s="41">
        <f t="shared" si="3"/>
        <v>1924.55789248379</v>
      </c>
      <c r="J15" s="41">
        <f t="shared" si="3"/>
        <v>730.41</v>
      </c>
      <c r="K15" s="41">
        <f t="shared" si="3"/>
        <v>1194.14789248379</v>
      </c>
    </row>
  </sheetData>
  <mergeCells count="1">
    <mergeCell ref="A1:K1"/>
  </mergeCells>
  <pageMargins left="0.751388888888889" right="0.751388888888889" top="0.71" bottom="0.58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J9" sqref="J9"/>
    </sheetView>
  </sheetViews>
  <sheetFormatPr defaultColWidth="9" defaultRowHeight="13.5" outlineLevelCol="7"/>
  <cols>
    <col min="1" max="1" width="21.0916666666667" customWidth="1"/>
    <col min="2" max="4" width="15.9083333333333" customWidth="1"/>
    <col min="5" max="5" width="17.9083333333333" customWidth="1"/>
    <col min="6" max="7" width="15.9083333333333" customWidth="1"/>
    <col min="8" max="8" width="15.3666666666667" customWidth="1"/>
  </cols>
  <sheetData>
    <row r="1" ht="25.5" spans="1:8">
      <c r="A1" s="29" t="s">
        <v>29</v>
      </c>
      <c r="B1" s="29"/>
      <c r="C1" s="29"/>
      <c r="D1" s="29"/>
      <c r="E1" s="29"/>
      <c r="F1" s="29"/>
      <c r="G1" s="29"/>
      <c r="H1" s="29"/>
    </row>
    <row r="2" ht="50" customHeight="1" spans="1:8">
      <c r="A2" s="30" t="s">
        <v>30</v>
      </c>
      <c r="B2" s="31" t="s">
        <v>31</v>
      </c>
      <c r="C2" s="31" t="s">
        <v>4</v>
      </c>
      <c r="D2" s="31" t="s">
        <v>32</v>
      </c>
      <c r="E2" s="31" t="s">
        <v>33</v>
      </c>
      <c r="F2" s="31" t="s">
        <v>34</v>
      </c>
      <c r="G2" s="31" t="s">
        <v>35</v>
      </c>
      <c r="H2" s="31" t="s">
        <v>36</v>
      </c>
    </row>
    <row r="3" ht="29" customHeight="1" spans="1:8">
      <c r="A3" s="32"/>
      <c r="B3" s="31"/>
      <c r="C3" s="31"/>
      <c r="D3" s="31"/>
      <c r="E3" s="31"/>
      <c r="F3" s="31"/>
      <c r="G3" s="31"/>
      <c r="H3" s="31"/>
    </row>
    <row r="4" ht="45" customHeight="1" spans="1:8">
      <c r="A4" s="33" t="s">
        <v>5</v>
      </c>
      <c r="B4" s="34">
        <v>12</v>
      </c>
      <c r="C4" s="34">
        <v>12</v>
      </c>
      <c r="D4" s="34" t="s">
        <v>37</v>
      </c>
      <c r="E4" s="34" t="s">
        <v>37</v>
      </c>
      <c r="F4" s="34" t="s">
        <v>37</v>
      </c>
      <c r="G4" s="34" t="s">
        <v>37</v>
      </c>
      <c r="H4" s="34">
        <f t="shared" ref="H4:H10" si="0">SUM(C4:G4)</f>
        <v>12</v>
      </c>
    </row>
    <row r="5" ht="45" customHeight="1" spans="1:8">
      <c r="A5" s="33" t="s">
        <v>6</v>
      </c>
      <c r="B5" s="34">
        <v>1</v>
      </c>
      <c r="C5" s="34">
        <v>1</v>
      </c>
      <c r="D5" s="34">
        <v>25</v>
      </c>
      <c r="E5" s="34" t="s">
        <v>37</v>
      </c>
      <c r="F5" s="34">
        <v>60</v>
      </c>
      <c r="G5" s="34" t="s">
        <v>37</v>
      </c>
      <c r="H5" s="34">
        <f t="shared" si="0"/>
        <v>86</v>
      </c>
    </row>
    <row r="6" ht="45" customHeight="1" spans="1:8">
      <c r="A6" s="33" t="s">
        <v>7</v>
      </c>
      <c r="B6" s="34"/>
      <c r="C6" s="34"/>
      <c r="D6" s="34">
        <v>22</v>
      </c>
      <c r="E6" s="34">
        <v>10</v>
      </c>
      <c r="F6" s="34" t="s">
        <v>37</v>
      </c>
      <c r="G6" s="34" t="s">
        <v>37</v>
      </c>
      <c r="H6" s="34">
        <f t="shared" si="0"/>
        <v>32</v>
      </c>
    </row>
    <row r="7" ht="45" customHeight="1" spans="1:8">
      <c r="A7" s="33" t="s">
        <v>8</v>
      </c>
      <c r="B7" s="34">
        <v>2</v>
      </c>
      <c r="C7" s="34">
        <v>2</v>
      </c>
      <c r="D7" s="34">
        <v>22</v>
      </c>
      <c r="E7" s="34">
        <v>10</v>
      </c>
      <c r="F7" s="34" t="s">
        <v>37</v>
      </c>
      <c r="G7" s="34">
        <v>20</v>
      </c>
      <c r="H7" s="34">
        <f t="shared" si="0"/>
        <v>54</v>
      </c>
    </row>
    <row r="8" ht="45" customHeight="1" spans="1:8">
      <c r="A8" s="33" t="s">
        <v>9</v>
      </c>
      <c r="B8" s="34">
        <v>1</v>
      </c>
      <c r="C8" s="34">
        <v>1</v>
      </c>
      <c r="D8" s="34">
        <v>22</v>
      </c>
      <c r="E8" s="34">
        <v>10</v>
      </c>
      <c r="F8" s="34" t="s">
        <v>37</v>
      </c>
      <c r="G8" s="34" t="s">
        <v>37</v>
      </c>
      <c r="H8" s="34">
        <f t="shared" si="0"/>
        <v>33</v>
      </c>
    </row>
    <row r="9" ht="45" customHeight="1" spans="1:8">
      <c r="A9" s="33" t="s">
        <v>10</v>
      </c>
      <c r="B9" s="34">
        <v>1</v>
      </c>
      <c r="C9" s="34">
        <v>1</v>
      </c>
      <c r="D9" s="34">
        <v>22</v>
      </c>
      <c r="E9" s="34" t="s">
        <v>37</v>
      </c>
      <c r="F9" s="34" t="s">
        <v>37</v>
      </c>
      <c r="G9" s="34" t="s">
        <v>37</v>
      </c>
      <c r="H9" s="34">
        <f t="shared" si="0"/>
        <v>23</v>
      </c>
    </row>
    <row r="10" ht="45" customHeight="1" spans="1:8">
      <c r="A10" s="33" t="s">
        <v>38</v>
      </c>
      <c r="B10" s="34" t="s">
        <v>37</v>
      </c>
      <c r="C10" s="34" t="s">
        <v>37</v>
      </c>
      <c r="D10" s="34">
        <v>10</v>
      </c>
      <c r="E10" s="34" t="s">
        <v>37</v>
      </c>
      <c r="F10" s="34" t="s">
        <v>37</v>
      </c>
      <c r="G10" s="34" t="s">
        <v>37</v>
      </c>
      <c r="H10" s="34">
        <v>10</v>
      </c>
    </row>
    <row r="11" ht="45" customHeight="1" spans="1:8">
      <c r="A11" s="35" t="s">
        <v>11</v>
      </c>
      <c r="B11" s="34">
        <f>SUM(B4:B9)</f>
        <v>17</v>
      </c>
      <c r="C11" s="34">
        <f>SUM(C4:C9)</f>
        <v>17</v>
      </c>
      <c r="D11" s="34">
        <f>SUM(D5:D9)</f>
        <v>113</v>
      </c>
      <c r="E11" s="34">
        <f>SUM(E4:E9)</f>
        <v>30</v>
      </c>
      <c r="F11" s="34">
        <f>SUM(F4:F9)</f>
        <v>60</v>
      </c>
      <c r="G11" s="34">
        <v>20</v>
      </c>
      <c r="H11" s="34">
        <f>SUM(H4:H10)</f>
        <v>250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A9" sqref="A9"/>
    </sheetView>
  </sheetViews>
  <sheetFormatPr defaultColWidth="9" defaultRowHeight="13.5"/>
  <cols>
    <col min="1" max="1" width="21" customWidth="1"/>
    <col min="2" max="4" width="8.75" customWidth="1"/>
    <col min="5" max="5" width="10" customWidth="1"/>
    <col min="6" max="13" width="8.75" customWidth="1"/>
  </cols>
  <sheetData>
    <row r="1" ht="45" customHeight="1" spans="1:13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44" customHeight="1" spans="1:13">
      <c r="A2" s="10" t="s">
        <v>1</v>
      </c>
      <c r="B2" s="11" t="s">
        <v>39</v>
      </c>
      <c r="C2" s="12"/>
      <c r="D2" s="13" t="s">
        <v>40</v>
      </c>
      <c r="E2" s="14" t="s">
        <v>41</v>
      </c>
      <c r="F2" s="13" t="s">
        <v>42</v>
      </c>
      <c r="G2" s="13"/>
      <c r="H2" s="11" t="s">
        <v>43</v>
      </c>
      <c r="I2" s="23"/>
      <c r="J2" s="23"/>
      <c r="K2" s="24"/>
      <c r="L2" s="25" t="s">
        <v>44</v>
      </c>
      <c r="M2" s="26" t="s">
        <v>45</v>
      </c>
    </row>
    <row r="3" ht="44" customHeight="1" spans="1:13">
      <c r="A3" s="15"/>
      <c r="B3" s="16" t="s">
        <v>46</v>
      </c>
      <c r="C3" s="17" t="s">
        <v>47</v>
      </c>
      <c r="D3" s="13"/>
      <c r="E3" s="18"/>
      <c r="F3" s="13" t="s">
        <v>48</v>
      </c>
      <c r="G3" s="19" t="s">
        <v>49</v>
      </c>
      <c r="H3" s="19" t="s">
        <v>50</v>
      </c>
      <c r="I3" s="19" t="s">
        <v>51</v>
      </c>
      <c r="J3" s="19" t="s">
        <v>52</v>
      </c>
      <c r="K3" s="11" t="s">
        <v>53</v>
      </c>
      <c r="L3" s="27"/>
      <c r="M3" s="28"/>
    </row>
    <row r="4" ht="39" customHeight="1" spans="1:13">
      <c r="A4" s="20" t="s">
        <v>5</v>
      </c>
      <c r="B4" s="20">
        <v>1</v>
      </c>
      <c r="C4" s="21">
        <v>0</v>
      </c>
      <c r="D4" s="21">
        <v>0</v>
      </c>
      <c r="E4" s="21">
        <v>9</v>
      </c>
      <c r="F4" s="21">
        <v>10</v>
      </c>
      <c r="G4" t="s">
        <v>37</v>
      </c>
      <c r="H4" s="21">
        <v>5</v>
      </c>
      <c r="I4" s="21">
        <v>0.5</v>
      </c>
      <c r="J4" s="21">
        <v>0.5</v>
      </c>
      <c r="K4" s="21">
        <v>0.5</v>
      </c>
      <c r="L4" s="21" t="s">
        <v>37</v>
      </c>
      <c r="M4" s="21">
        <f>SUM(B4:K4)</f>
        <v>26.5</v>
      </c>
    </row>
    <row r="5" ht="39" customHeight="1" spans="1:13">
      <c r="A5" s="20" t="s">
        <v>6</v>
      </c>
      <c r="B5" s="20">
        <v>1</v>
      </c>
      <c r="C5" s="21">
        <v>1</v>
      </c>
      <c r="D5" s="21">
        <v>10</v>
      </c>
      <c r="E5" s="21">
        <v>9</v>
      </c>
      <c r="F5" s="21" t="s">
        <v>37</v>
      </c>
      <c r="G5" s="21" t="s">
        <v>37</v>
      </c>
      <c r="H5" s="21" t="s">
        <v>37</v>
      </c>
      <c r="I5" s="21">
        <v>0.5</v>
      </c>
      <c r="J5" s="21">
        <v>0.5</v>
      </c>
      <c r="K5" s="21">
        <v>0.5</v>
      </c>
      <c r="L5" s="21" t="s">
        <v>37</v>
      </c>
      <c r="M5" s="21">
        <f t="shared" ref="M5:M11" si="0">SUM(B5:K5)</f>
        <v>22.5</v>
      </c>
    </row>
    <row r="6" ht="39" customHeight="1" spans="1:13">
      <c r="A6" s="20" t="s">
        <v>7</v>
      </c>
      <c r="B6" s="20">
        <v>1</v>
      </c>
      <c r="C6" s="21">
        <v>1</v>
      </c>
      <c r="D6" s="21">
        <v>0</v>
      </c>
      <c r="E6" s="21">
        <v>5</v>
      </c>
      <c r="F6" s="21" t="s">
        <v>37</v>
      </c>
      <c r="G6" s="21" t="s">
        <v>37</v>
      </c>
      <c r="H6" s="21" t="s">
        <v>37</v>
      </c>
      <c r="I6" s="21">
        <v>0.5</v>
      </c>
      <c r="J6" s="21">
        <v>0.5</v>
      </c>
      <c r="K6" s="21">
        <v>0</v>
      </c>
      <c r="L6" s="21" t="s">
        <v>37</v>
      </c>
      <c r="M6" s="21">
        <f t="shared" si="0"/>
        <v>8</v>
      </c>
    </row>
    <row r="7" ht="39" customHeight="1" spans="1:13">
      <c r="A7" s="20" t="s">
        <v>8</v>
      </c>
      <c r="B7" s="20">
        <v>1</v>
      </c>
      <c r="C7" s="21">
        <v>1</v>
      </c>
      <c r="D7" s="21">
        <v>0</v>
      </c>
      <c r="E7" s="21">
        <v>5</v>
      </c>
      <c r="F7" s="22" t="s">
        <v>37</v>
      </c>
      <c r="G7" s="21">
        <v>14.5</v>
      </c>
      <c r="H7" s="21" t="s">
        <v>37</v>
      </c>
      <c r="I7" s="21">
        <v>0.5</v>
      </c>
      <c r="J7" s="21">
        <v>0.5</v>
      </c>
      <c r="K7" s="21">
        <v>0.5</v>
      </c>
      <c r="L7" s="21" t="s">
        <v>37</v>
      </c>
      <c r="M7" s="21">
        <f t="shared" si="0"/>
        <v>23</v>
      </c>
    </row>
    <row r="8" ht="39" customHeight="1" spans="1:13">
      <c r="A8" s="20" t="s">
        <v>9</v>
      </c>
      <c r="B8" s="20">
        <v>1</v>
      </c>
      <c r="C8" s="21">
        <v>1</v>
      </c>
      <c r="D8" s="21">
        <v>0</v>
      </c>
      <c r="E8" s="21" t="s">
        <v>37</v>
      </c>
      <c r="F8" s="21" t="s">
        <v>37</v>
      </c>
      <c r="G8" s="21" t="s">
        <v>37</v>
      </c>
      <c r="H8" s="21" t="s">
        <v>37</v>
      </c>
      <c r="I8" s="21">
        <v>0.5</v>
      </c>
      <c r="J8" s="21">
        <v>0.5</v>
      </c>
      <c r="K8" s="21">
        <v>0</v>
      </c>
      <c r="L8" s="21" t="s">
        <v>37</v>
      </c>
      <c r="M8" s="21">
        <f t="shared" si="0"/>
        <v>3</v>
      </c>
    </row>
    <row r="9" ht="39" customHeight="1" spans="1:13">
      <c r="A9" s="20" t="s">
        <v>10</v>
      </c>
      <c r="B9" s="20">
        <v>1</v>
      </c>
      <c r="C9" s="21">
        <v>0</v>
      </c>
      <c r="D9" s="21">
        <v>0</v>
      </c>
      <c r="E9" s="21" t="s">
        <v>37</v>
      </c>
      <c r="F9" s="21" t="s">
        <v>37</v>
      </c>
      <c r="G9" s="21" t="s">
        <v>37</v>
      </c>
      <c r="H9" s="21" t="s">
        <v>37</v>
      </c>
      <c r="I9" s="21">
        <v>0.5</v>
      </c>
      <c r="J9" s="21">
        <v>0.5</v>
      </c>
      <c r="K9" s="21">
        <v>0</v>
      </c>
      <c r="L9" s="21" t="s">
        <v>37</v>
      </c>
      <c r="M9" s="21">
        <f t="shared" si="0"/>
        <v>2</v>
      </c>
    </row>
    <row r="10" ht="39" customHeight="1" spans="1:13">
      <c r="A10" s="20" t="s">
        <v>54</v>
      </c>
      <c r="B10" s="20" t="s">
        <v>37</v>
      </c>
      <c r="C10" s="21" t="s">
        <v>37</v>
      </c>
      <c r="D10" s="21" t="s">
        <v>37</v>
      </c>
      <c r="E10" s="21" t="s">
        <v>37</v>
      </c>
      <c r="F10" s="21" t="s">
        <v>37</v>
      </c>
      <c r="G10" s="21" t="s">
        <v>37</v>
      </c>
      <c r="H10" s="21" t="s">
        <v>37</v>
      </c>
      <c r="I10" s="21" t="s">
        <v>37</v>
      </c>
      <c r="J10" s="21" t="s">
        <v>37</v>
      </c>
      <c r="K10" s="21" t="s">
        <v>37</v>
      </c>
      <c r="L10" s="21">
        <v>15</v>
      </c>
      <c r="M10" s="21">
        <v>15</v>
      </c>
    </row>
    <row r="11" ht="39" customHeight="1" spans="1:13">
      <c r="A11" s="21" t="s">
        <v>11</v>
      </c>
      <c r="B11" s="21">
        <f>SUM(B4:B10)</f>
        <v>6</v>
      </c>
      <c r="C11" s="21">
        <f t="shared" ref="C11:M11" si="1">SUM(C4:C10)</f>
        <v>4</v>
      </c>
      <c r="D11" s="21">
        <f t="shared" si="1"/>
        <v>10</v>
      </c>
      <c r="E11" s="21">
        <f t="shared" si="1"/>
        <v>28</v>
      </c>
      <c r="F11" s="21">
        <f t="shared" si="1"/>
        <v>10</v>
      </c>
      <c r="G11" s="21">
        <f t="shared" si="1"/>
        <v>14.5</v>
      </c>
      <c r="H11" s="21">
        <f t="shared" si="1"/>
        <v>5</v>
      </c>
      <c r="I11" s="21">
        <f t="shared" si="1"/>
        <v>3</v>
      </c>
      <c r="J11" s="21">
        <f t="shared" si="1"/>
        <v>3</v>
      </c>
      <c r="K11" s="21">
        <f t="shared" si="1"/>
        <v>1.5</v>
      </c>
      <c r="L11" s="21">
        <f t="shared" si="1"/>
        <v>15</v>
      </c>
      <c r="M11" s="21">
        <f t="shared" si="1"/>
        <v>100</v>
      </c>
    </row>
  </sheetData>
  <mergeCells count="9">
    <mergeCell ref="A1:M1"/>
    <mergeCell ref="B2:C2"/>
    <mergeCell ref="F2:G2"/>
    <mergeCell ref="H2:K2"/>
    <mergeCell ref="A2:A3"/>
    <mergeCell ref="D2:D3"/>
    <mergeCell ref="E2:E3"/>
    <mergeCell ref="L2:L3"/>
    <mergeCell ref="M2:M3"/>
  </mergeCells>
  <pageMargins left="0.751388888888889" right="0.751388888888889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opLeftCell="A4" workbookViewId="0">
      <selection activeCell="D13" sqref="D13"/>
    </sheetView>
  </sheetViews>
  <sheetFormatPr defaultColWidth="9" defaultRowHeight="13.5"/>
  <cols>
    <col min="1" max="1" width="11.75" customWidth="1"/>
    <col min="2" max="2" width="7.09166666666667" customWidth="1"/>
    <col min="3" max="3" width="7" customWidth="1"/>
    <col min="4" max="4" width="8.63333333333333" customWidth="1"/>
    <col min="5" max="5" width="8.45" customWidth="1"/>
    <col min="6" max="6" width="8" customWidth="1"/>
    <col min="7" max="7" width="7.725" customWidth="1"/>
    <col min="8" max="8" width="6.36666666666667" customWidth="1"/>
    <col min="9" max="9" width="6.45" customWidth="1"/>
    <col min="10" max="10" width="7" customWidth="1"/>
    <col min="11" max="11" width="6.25" customWidth="1"/>
    <col min="12" max="12" width="6.75" customWidth="1"/>
    <col min="13" max="14" width="6.625" customWidth="1"/>
    <col min="15" max="15" width="7.25" customWidth="1"/>
    <col min="16" max="16" width="7.375" customWidth="1"/>
    <col min="17" max="17" width="7.90833333333333" customWidth="1"/>
  </cols>
  <sheetData>
    <row r="1" ht="20.25" spans="1:17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36" customHeight="1" spans="1:17">
      <c r="A2" s="2" t="s">
        <v>1</v>
      </c>
      <c r="B2" s="3" t="s">
        <v>56</v>
      </c>
      <c r="C2" s="3" t="s">
        <v>57</v>
      </c>
      <c r="D2" s="3" t="s">
        <v>58</v>
      </c>
      <c r="E2" s="3" t="s">
        <v>59</v>
      </c>
      <c r="F2" s="3" t="s">
        <v>60</v>
      </c>
      <c r="G2" s="3" t="s">
        <v>61</v>
      </c>
      <c r="H2" s="3" t="s">
        <v>62</v>
      </c>
      <c r="I2" s="3" t="s">
        <v>63</v>
      </c>
      <c r="J2" s="3" t="s">
        <v>64</v>
      </c>
      <c r="K2" s="3" t="s">
        <v>41</v>
      </c>
      <c r="L2" s="3" t="s">
        <v>65</v>
      </c>
      <c r="M2" s="3" t="s">
        <v>66</v>
      </c>
      <c r="N2" s="3" t="s">
        <v>67</v>
      </c>
      <c r="O2" s="3" t="s">
        <v>68</v>
      </c>
      <c r="P2" s="3" t="s">
        <v>69</v>
      </c>
      <c r="Q2" s="3" t="s">
        <v>70</v>
      </c>
    </row>
    <row r="3" ht="54" customHeight="1" spans="1:17">
      <c r="A3" s="4" t="s">
        <v>5</v>
      </c>
      <c r="B3" s="5">
        <v>4.475</v>
      </c>
      <c r="C3" s="5">
        <v>7.8</v>
      </c>
      <c r="D3" s="5">
        <v>7.5609756097561</v>
      </c>
      <c r="E3" s="5">
        <v>3.43506032647267</v>
      </c>
      <c r="F3" s="5">
        <v>7.181639800303</v>
      </c>
      <c r="G3" s="5">
        <v>8</v>
      </c>
      <c r="H3" s="5">
        <v>10</v>
      </c>
      <c r="I3" s="5">
        <v>10</v>
      </c>
      <c r="J3" s="5">
        <v>10</v>
      </c>
      <c r="K3" s="5">
        <v>10</v>
      </c>
      <c r="L3" s="5">
        <v>10</v>
      </c>
      <c r="M3" s="5">
        <v>10</v>
      </c>
      <c r="N3" s="5">
        <v>10</v>
      </c>
      <c r="O3" s="5">
        <v>98.4526757365318</v>
      </c>
      <c r="P3" s="7">
        <v>130</v>
      </c>
      <c r="Q3" s="8">
        <v>75.7328274896398</v>
      </c>
    </row>
    <row r="4" ht="54" customHeight="1" spans="1:17">
      <c r="A4" s="4" t="s">
        <v>6</v>
      </c>
      <c r="B4" s="5">
        <v>9.96</v>
      </c>
      <c r="C4" s="5">
        <v>10</v>
      </c>
      <c r="D4" s="5">
        <v>10</v>
      </c>
      <c r="E4" s="5">
        <v>10</v>
      </c>
      <c r="F4" s="5">
        <v>9.0203280851759</v>
      </c>
      <c r="G4" s="5">
        <v>10</v>
      </c>
      <c r="H4" s="5">
        <v>10</v>
      </c>
      <c r="I4" s="5">
        <v>10</v>
      </c>
      <c r="J4" s="5">
        <v>10</v>
      </c>
      <c r="K4" s="5">
        <v>10</v>
      </c>
      <c r="L4" s="5">
        <v>10</v>
      </c>
      <c r="M4" s="5">
        <v>10</v>
      </c>
      <c r="N4" s="5">
        <v>10</v>
      </c>
      <c r="O4" s="5">
        <v>118.980328085176</v>
      </c>
      <c r="P4" s="7">
        <v>130</v>
      </c>
      <c r="Q4" s="8">
        <v>91.5233292962891</v>
      </c>
    </row>
    <row r="5" ht="54" customHeight="1" spans="1:17">
      <c r="A5" s="4" t="s">
        <v>7</v>
      </c>
      <c r="B5" s="5">
        <v>5.75</v>
      </c>
      <c r="C5" s="5">
        <v>10</v>
      </c>
      <c r="D5" s="5">
        <v>7.6129354892482</v>
      </c>
      <c r="E5" s="5">
        <v>2.40466545606928</v>
      </c>
      <c r="F5" s="5">
        <v>10</v>
      </c>
      <c r="G5" s="5">
        <v>5</v>
      </c>
      <c r="H5" s="5" t="s">
        <v>37</v>
      </c>
      <c r="I5" s="5">
        <v>10</v>
      </c>
      <c r="J5" s="5">
        <v>10</v>
      </c>
      <c r="K5" s="5" t="s">
        <v>37</v>
      </c>
      <c r="L5" s="5">
        <v>5</v>
      </c>
      <c r="M5" s="5">
        <v>5</v>
      </c>
      <c r="N5" s="5">
        <v>10</v>
      </c>
      <c r="O5" s="5">
        <v>80.7676009453175</v>
      </c>
      <c r="P5" s="7">
        <v>110</v>
      </c>
      <c r="Q5" s="8">
        <v>73.4250917684704</v>
      </c>
    </row>
    <row r="6" ht="54" customHeight="1" spans="1:17">
      <c r="A6" s="4" t="s">
        <v>8</v>
      </c>
      <c r="B6" s="5">
        <v>9.86</v>
      </c>
      <c r="C6" s="5">
        <v>10</v>
      </c>
      <c r="D6" s="5">
        <v>10</v>
      </c>
      <c r="E6" s="5">
        <v>9.05014358294675</v>
      </c>
      <c r="F6" s="5">
        <v>10</v>
      </c>
      <c r="G6" s="5">
        <v>8</v>
      </c>
      <c r="H6" s="5" t="s">
        <v>37</v>
      </c>
      <c r="I6" s="5">
        <v>10</v>
      </c>
      <c r="J6" s="5">
        <v>10</v>
      </c>
      <c r="K6" s="5" t="s">
        <v>37</v>
      </c>
      <c r="L6" s="5">
        <v>10</v>
      </c>
      <c r="M6" s="5">
        <v>10</v>
      </c>
      <c r="N6" s="5">
        <v>10</v>
      </c>
      <c r="O6" s="5">
        <v>106.910143582947</v>
      </c>
      <c r="P6" s="7">
        <v>110</v>
      </c>
      <c r="Q6" s="8">
        <v>97.1910396208607</v>
      </c>
    </row>
    <row r="7" ht="54" customHeight="1" spans="1:17">
      <c r="A7" s="4" t="s">
        <v>9</v>
      </c>
      <c r="B7" s="5">
        <v>10</v>
      </c>
      <c r="C7" s="5">
        <v>10</v>
      </c>
      <c r="D7" s="5">
        <v>10</v>
      </c>
      <c r="E7" s="5">
        <v>0</v>
      </c>
      <c r="F7" s="5">
        <v>10</v>
      </c>
      <c r="G7" s="5">
        <v>5</v>
      </c>
      <c r="H7" s="5" t="s">
        <v>37</v>
      </c>
      <c r="I7" s="5">
        <v>10</v>
      </c>
      <c r="J7" s="5">
        <v>10</v>
      </c>
      <c r="K7" s="5" t="s">
        <v>37</v>
      </c>
      <c r="L7" s="5">
        <v>5</v>
      </c>
      <c r="M7" s="5">
        <v>5</v>
      </c>
      <c r="N7" s="5">
        <v>5</v>
      </c>
      <c r="O7" s="5">
        <v>80</v>
      </c>
      <c r="P7" s="7">
        <v>110</v>
      </c>
      <c r="Q7" s="8">
        <v>72.7272727272727</v>
      </c>
    </row>
    <row r="8" ht="54" customHeight="1" spans="1:17">
      <c r="A8" s="6" t="s">
        <v>10</v>
      </c>
      <c r="B8" s="5">
        <v>10</v>
      </c>
      <c r="C8" s="5">
        <v>10</v>
      </c>
      <c r="D8" s="5">
        <v>10</v>
      </c>
      <c r="E8" s="5">
        <v>9.75444171601905</v>
      </c>
      <c r="F8" s="5">
        <v>9.87835366053535</v>
      </c>
      <c r="G8" s="5">
        <v>8</v>
      </c>
      <c r="H8" s="5" t="s">
        <v>37</v>
      </c>
      <c r="I8" s="5">
        <v>0</v>
      </c>
      <c r="J8" s="5">
        <v>10</v>
      </c>
      <c r="K8" s="5" t="s">
        <v>37</v>
      </c>
      <c r="L8" s="5">
        <v>5</v>
      </c>
      <c r="M8" s="5">
        <v>0</v>
      </c>
      <c r="N8" s="5">
        <v>5</v>
      </c>
      <c r="O8" s="5">
        <v>77.6327953765544</v>
      </c>
      <c r="P8" s="7">
        <v>110</v>
      </c>
      <c r="Q8" s="8">
        <v>70.5752685241404</v>
      </c>
    </row>
    <row r="9" ht="54" customHeight="1" spans="1:17">
      <c r="A9" s="6" t="s">
        <v>24</v>
      </c>
      <c r="B9" s="5">
        <v>10</v>
      </c>
      <c r="C9" s="5">
        <v>10</v>
      </c>
      <c r="D9" s="5">
        <v>10</v>
      </c>
      <c r="E9" s="5" t="s">
        <v>37</v>
      </c>
      <c r="F9" s="5">
        <v>10</v>
      </c>
      <c r="G9" s="5" t="s">
        <v>37</v>
      </c>
      <c r="H9" s="5" t="s">
        <v>37</v>
      </c>
      <c r="I9" s="5">
        <v>0</v>
      </c>
      <c r="J9" s="5">
        <v>10</v>
      </c>
      <c r="K9" s="5" t="s">
        <v>37</v>
      </c>
      <c r="L9" s="5">
        <v>5</v>
      </c>
      <c r="M9" s="5" t="s">
        <v>37</v>
      </c>
      <c r="N9" s="5">
        <v>10</v>
      </c>
      <c r="O9" s="5">
        <v>65</v>
      </c>
      <c r="P9" s="5">
        <v>80</v>
      </c>
      <c r="Q9" s="8">
        <v>81.25</v>
      </c>
    </row>
  </sheetData>
  <mergeCells count="1">
    <mergeCell ref="A1:Q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Sheet2</vt:lpstr>
      <vt:lpstr>Sheet11</vt:lpstr>
      <vt:lpstr>Sheet3</vt:lpstr>
      <vt:lpstr>Sheet4</vt:lpstr>
      <vt:lpstr>Sheet12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admin56</dc:creator>
  <cp:lastModifiedBy>燕琰</cp:lastModifiedBy>
  <dcterms:created xsi:type="dcterms:W3CDTF">2019-09-23T01:56:00Z</dcterms:created>
  <cp:lastPrinted>2019-10-11T06:24:00Z</cp:lastPrinted>
  <dcterms:modified xsi:type="dcterms:W3CDTF">2019-11-07T09:00:41Z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